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Виноградова,64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<sst xmlns="http://schemas.openxmlformats.org/spreadsheetml/2006/main" count="169" uniqueCount="155">
  <si>
    <t>Отчет о произведенных расходах</t>
  </si>
  <si>
    <t>Площадь общая</t>
  </si>
  <si>
    <t>Площадь нежилых помещений</t>
  </si>
  <si>
    <t>Итого площадь</t>
  </si>
  <si>
    <t>Количество лицевых счетов</t>
  </si>
  <si>
    <t xml:space="preserve">Доходы </t>
  </si>
  <si>
    <t xml:space="preserve">Сальдо на начало периода  </t>
  </si>
  <si>
    <t>Начислено жильцам</t>
  </si>
  <si>
    <t>Начислено по нежилым помещениям</t>
  </si>
  <si>
    <t>ИТОГО НАЧИСЛЕНО</t>
  </si>
  <si>
    <t>Оплачено жильцами</t>
  </si>
  <si>
    <t>Оплачено по нежилым помещениям</t>
  </si>
  <si>
    <t>ИТОГО ОПЛАЧЕНО</t>
  </si>
  <si>
    <t xml:space="preserve">Сальдо на конец периода  </t>
  </si>
  <si>
    <t>Расходы</t>
  </si>
  <si>
    <t>Содержание и ремонт жилья - всего</t>
  </si>
  <si>
    <t>в том числе:</t>
  </si>
  <si>
    <t xml:space="preserve">Управление многоквартирным домом </t>
  </si>
  <si>
    <t>Содержание помещений общего пользования</t>
  </si>
  <si>
    <t>Уборка земельного участка</t>
  </si>
  <si>
    <t>Техническое обслуживание</t>
  </si>
  <si>
    <t>Отчет принял уполномоченный представитель</t>
  </si>
  <si>
    <t>многоквартирного дома</t>
  </si>
  <si>
    <t>Ф.И.О., подпись</t>
  </si>
  <si>
    <t>дата</t>
  </si>
  <si>
    <t>Содержание и ремонт общего имущества многоквартирного дома, всего</t>
  </si>
  <si>
    <t xml:space="preserve">     Дератизация</t>
  </si>
  <si>
    <t xml:space="preserve">     Покос травы</t>
  </si>
  <si>
    <t xml:space="preserve">     Аварийно-диспетчерская служба</t>
  </si>
  <si>
    <t xml:space="preserve">     Обслуживание внутридомового газового оборудования </t>
  </si>
  <si>
    <t>Подготовка дома к сезонной эксплуатации, проведение тех осмотров, устранение мелких неисправностей</t>
  </si>
  <si>
    <t>15=00 за 1 чел.</t>
  </si>
  <si>
    <t xml:space="preserve">Директор ООО "Дельта" </t>
  </si>
  <si>
    <t>А.Н. Лебедев</t>
  </si>
  <si>
    <t>(                                   )</t>
  </si>
  <si>
    <t xml:space="preserve">     Составление списка движения граждан ЕИРКЦ</t>
  </si>
  <si>
    <t>Налог</t>
  </si>
  <si>
    <t>электромонтажные работы</t>
  </si>
  <si>
    <t xml:space="preserve">      Электроэнергия мест общего пользования</t>
  </si>
  <si>
    <r>
      <t xml:space="preserve">по жилому дому    </t>
    </r>
    <r>
      <rPr>
        <b/>
        <u val="single"/>
        <sz val="14"/>
        <color indexed="12"/>
        <rFont val="Arial"/>
        <family val="2"/>
      </rPr>
      <t xml:space="preserve">   Виноградова, д.64  </t>
    </r>
    <r>
      <rPr>
        <b/>
        <sz val="12"/>
        <rFont val="Arial"/>
        <family val="2"/>
      </rPr>
      <t xml:space="preserve">   </t>
    </r>
  </si>
  <si>
    <t>1800=00 (ежемесячно)</t>
  </si>
  <si>
    <t>замена эл ламп; ремонт люминисц светильника</t>
  </si>
  <si>
    <t>28.03.2013г.</t>
  </si>
  <si>
    <t>замена выключателя</t>
  </si>
  <si>
    <t>29.03.2013г.</t>
  </si>
  <si>
    <t>устранение течи крана хол воды, остановка стояка хол водоснабжения, замена шарового крана</t>
  </si>
  <si>
    <t>08.01.2013г.</t>
  </si>
  <si>
    <t>прочистка канализации тросом, промывка</t>
  </si>
  <si>
    <t>11.02.2013г.</t>
  </si>
  <si>
    <t xml:space="preserve">чистка канализации через ревизию тросом </t>
  </si>
  <si>
    <t>18.02.2013г.</t>
  </si>
  <si>
    <t>выезд, осмотр проверка фильтра (нет давления хол водоснабжения) по заявке кв.№19</t>
  </si>
  <si>
    <t>19.02.2013г.</t>
  </si>
  <si>
    <t>Чистка канализации тросом между 1 и 2 подъездом</t>
  </si>
  <si>
    <t>26.02.2013г.</t>
  </si>
  <si>
    <t>уборка наледи с крыши, установка ограждения</t>
  </si>
  <si>
    <t>уборка мусора из подвала</t>
  </si>
  <si>
    <t>Прочистка канализационного лежака в подвале, заливка электролита</t>
  </si>
  <si>
    <t>04.03.2013г.</t>
  </si>
  <si>
    <t>Чистка канализации в подвале (1)</t>
  </si>
  <si>
    <t>ревизия светильника дневного света, замена стартера</t>
  </si>
  <si>
    <t>07.03.2013г.</t>
  </si>
  <si>
    <t>10780,56 (ежемесячно)</t>
  </si>
  <si>
    <t>350=00 м3</t>
  </si>
  <si>
    <t>материалы</t>
  </si>
  <si>
    <t>изготовление ключа</t>
  </si>
  <si>
    <t>31.01.2013г.</t>
  </si>
  <si>
    <t>14.02.2013г.</t>
  </si>
  <si>
    <t>очистка от снега и наледи крыши здания</t>
  </si>
  <si>
    <t>тряпка д/пола, белизна, швабра</t>
  </si>
  <si>
    <t>205=57 (квартал)</t>
  </si>
  <si>
    <t>установка замка на крышу чердака</t>
  </si>
  <si>
    <t>24.04.2013г.</t>
  </si>
  <si>
    <t>чистка канализации тросом</t>
  </si>
  <si>
    <t>15.05.2013г.</t>
  </si>
  <si>
    <t>составление акта протечки, устранение причины протечки</t>
  </si>
  <si>
    <t>18.05.2013г.</t>
  </si>
  <si>
    <t>23.05.2013г.</t>
  </si>
  <si>
    <t>чистка канализации тросом в подвале</t>
  </si>
  <si>
    <t>ремонт домофона</t>
  </si>
  <si>
    <t>17.05.2013г.</t>
  </si>
  <si>
    <t>мешки д/мусора, моющее средство</t>
  </si>
  <si>
    <t>31.05.2013г.</t>
  </si>
  <si>
    <t xml:space="preserve">     Вывоз мусора</t>
  </si>
  <si>
    <t>28.06.2013г.</t>
  </si>
  <si>
    <t>Чистка канализации тросом,засыпка опилком</t>
  </si>
  <si>
    <t>25.06.2013г.</t>
  </si>
  <si>
    <t>Установка заглушек на элеваторе</t>
  </si>
  <si>
    <t>21.06.2013г.</t>
  </si>
  <si>
    <t>11-19.06.2013г.</t>
  </si>
  <si>
    <t>ремонт цоколя, ремонт покраска окон подвала</t>
  </si>
  <si>
    <t>Чистка канализации тросом</t>
  </si>
  <si>
    <t>11.07.2013г.</t>
  </si>
  <si>
    <t>22.07.2013г.</t>
  </si>
  <si>
    <t>обследование стояка хол водоснабжения (кв.7)</t>
  </si>
  <si>
    <t>обследование и промывка сетей канализации 1 подъезда; откачка воды из подвала</t>
  </si>
  <si>
    <t>23.07.2013г.</t>
  </si>
  <si>
    <t>чистка канализации тросом (1 подъезд)</t>
  </si>
  <si>
    <t>26.07.2013г.</t>
  </si>
  <si>
    <t xml:space="preserve">изготовление и ремонт щитов на окнах подвала </t>
  </si>
  <si>
    <t>19.07.2013г.</t>
  </si>
  <si>
    <t xml:space="preserve">     Дезинсекция</t>
  </si>
  <si>
    <t>10.07.2013г.</t>
  </si>
  <si>
    <t>моющ ср-во, тряпка, мешки д/мусора</t>
  </si>
  <si>
    <t>31.07.2013г.</t>
  </si>
  <si>
    <t>пневмогидравлическая промывка и опрессовка системы отопления</t>
  </si>
  <si>
    <t>31.08.2013г.</t>
  </si>
  <si>
    <t xml:space="preserve">метла 2*275; ведро 2*80; мешки 2*70 </t>
  </si>
  <si>
    <t>ремонт цоколя, покраска подвальных окон и дверей</t>
  </si>
  <si>
    <t>23-30.08.2013г.</t>
  </si>
  <si>
    <t>18.09.2013г.</t>
  </si>
  <si>
    <t>снятие заглушек с элеватора</t>
  </si>
  <si>
    <t>04.09.2013г.</t>
  </si>
  <si>
    <t>установка манометров, снятие элеватора</t>
  </si>
  <si>
    <t>19.09.2013г.</t>
  </si>
  <si>
    <t>22.09.2013г.</t>
  </si>
  <si>
    <t>устранение течи в кв. №27 (течь счетчика)</t>
  </si>
  <si>
    <t>запуск системы отопления пуско-наладочные работы</t>
  </si>
  <si>
    <t>01.10.2013г.</t>
  </si>
  <si>
    <t>мешки д/мусора</t>
  </si>
  <si>
    <t>песок для подсыпки тротуаров</t>
  </si>
  <si>
    <t>08.11.2013г.</t>
  </si>
  <si>
    <t xml:space="preserve">     Оплата ответствен по электрохозяйству</t>
  </si>
  <si>
    <t>ноябрь (2994=60)</t>
  </si>
  <si>
    <t>06.11.2013г.</t>
  </si>
  <si>
    <t>выезд, обследование по заявке кв.№17 (течь унитаза)</t>
  </si>
  <si>
    <t>15.11.2013г.</t>
  </si>
  <si>
    <t>демонтаж, монтаж дверного блока</t>
  </si>
  <si>
    <t>11.11.2013г.</t>
  </si>
  <si>
    <t>16,18,19.11.2013г.</t>
  </si>
  <si>
    <r>
      <t xml:space="preserve">  за   период </t>
    </r>
    <r>
      <rPr>
        <b/>
        <u val="single"/>
        <sz val="12"/>
        <color indexed="17"/>
        <rFont val="Arial"/>
        <family val="2"/>
      </rPr>
      <t xml:space="preserve">  январь - декабрь  </t>
    </r>
    <r>
      <rPr>
        <b/>
        <sz val="12"/>
        <rFont val="Arial"/>
        <family val="2"/>
      </rPr>
      <t xml:space="preserve"> 2013 г.</t>
    </r>
  </si>
  <si>
    <t>На 01.01.14 остаток оплаченных денежных средств собственников за содержание и ремонт жилого дома составляет</t>
  </si>
  <si>
    <t>установка общедом учета эл энергии</t>
  </si>
  <si>
    <t>01.03.2013г.</t>
  </si>
  <si>
    <t>моющее средство</t>
  </si>
  <si>
    <t>30.04.2013г.</t>
  </si>
  <si>
    <t>17.07.2013г.</t>
  </si>
  <si>
    <t>чистящее средство, мешки д/мусора, тряпка д/пола; моющ ср-во, перчатки</t>
  </si>
  <si>
    <t>10.12.2013г.</t>
  </si>
  <si>
    <t>замок, дубликат ключа, изготовление ключей</t>
  </si>
  <si>
    <t>25.12.2013г.</t>
  </si>
  <si>
    <t>вставка стекла (окно на лестничной площадке)</t>
  </si>
  <si>
    <t>03.12.2013г.</t>
  </si>
  <si>
    <t>чистка канализации в подвале тросом</t>
  </si>
  <si>
    <t>17.12.2013г.</t>
  </si>
  <si>
    <t>замена стартера в 4м подъезде на 3м этаже</t>
  </si>
  <si>
    <t>11.10.2013г.</t>
  </si>
  <si>
    <t xml:space="preserve">     Уборка придомовой территории, лестничных площадок  (январь-декабрь)</t>
  </si>
  <si>
    <t xml:space="preserve">     Вывоз ТБО (январь-декабрь)</t>
  </si>
  <si>
    <t>сантех материалы для замены стояков 2-го подъезда</t>
  </si>
  <si>
    <t>эл лампа</t>
  </si>
  <si>
    <t>чистка элеваторного узла и подвала от мусора</t>
  </si>
  <si>
    <t>Ремонт и установка водосточных труб</t>
  </si>
  <si>
    <t>установка ком узла учета тепловой энергии</t>
  </si>
  <si>
    <t>первый взнос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</si>
</sst>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5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2"/>
      <color indexed="17"/>
      <name val="Arial"/>
      <family val="2"/>
    </font>
    <font>
      <b/>
      <u val="single"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Arial"/>
      <family val="2"/>
    </font>
    <font>
      <b/>
      <sz val="10"/>
      <color indexed="30"/>
      <name val="Arial"/>
      <family val="2"/>
    </font>
    <font>
      <sz val="10"/>
      <color indexed="17"/>
      <name val="Arial"/>
      <family val="2"/>
    </font>
    <font>
      <sz val="11"/>
      <color indexed="17"/>
      <name val="Arial"/>
      <family val="2"/>
    </font>
    <font>
      <sz val="10"/>
      <color indexed="30"/>
      <name val="Arial"/>
      <family val="2"/>
    </font>
    <font>
      <sz val="11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Arial"/>
      <family val="2"/>
    </font>
    <font>
      <b/>
      <sz val="10"/>
      <color rgb="FF0070C0"/>
      <name val="Arial"/>
      <family val="2"/>
    </font>
    <font>
      <sz val="10"/>
      <color rgb="FF00B050"/>
      <name val="Arial"/>
      <family val="2"/>
    </font>
    <font>
      <sz val="11"/>
      <color rgb="FF00B050"/>
      <name val="Arial"/>
      <family val="2"/>
    </font>
    <font>
      <sz val="10"/>
      <color rgb="FF0070C0"/>
      <name val="Arial"/>
      <family val="2"/>
    </font>
    <font>
      <sz val="11"/>
      <color rgb="FF0070C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10" xfId="0" applyNumberFormat="1" applyFont="1" applyBorder="1" applyAlignment="1">
      <alignment/>
    </xf>
    <xf numFmtId="0" fontId="1" fillId="10" borderId="10" xfId="0" applyFont="1" applyFill="1" applyBorder="1" applyAlignment="1">
      <alignment vertical="center" wrapText="1"/>
    </xf>
    <xf numFmtId="0" fontId="1" fillId="11" borderId="10" xfId="0" applyFont="1" applyFill="1" applyBorder="1" applyAlignment="1">
      <alignment vertical="center" wrapText="1"/>
    </xf>
    <xf numFmtId="0" fontId="0" fillId="11" borderId="10" xfId="0" applyFill="1" applyBorder="1" applyAlignment="1">
      <alignment/>
    </xf>
    <xf numFmtId="0" fontId="0" fillId="0" borderId="10" xfId="0" applyFont="1" applyBorder="1" applyAlignment="1">
      <alignment vertical="center" wrapText="1"/>
    </xf>
    <xf numFmtId="0" fontId="1" fillId="1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9" fontId="0" fillId="10" borderId="10" xfId="0" applyNumberFormat="1" applyFill="1" applyBorder="1" applyAlignment="1">
      <alignment horizontal="left"/>
    </xf>
    <xf numFmtId="0" fontId="1" fillId="11" borderId="10" xfId="0" applyFont="1" applyFill="1" applyBorder="1" applyAlignment="1">
      <alignment/>
    </xf>
    <xf numFmtId="0" fontId="49" fillId="0" borderId="10" xfId="0" applyFont="1" applyBorder="1" applyAlignment="1">
      <alignment/>
    </xf>
    <xf numFmtId="0" fontId="4" fillId="0" borderId="10" xfId="0" applyFont="1" applyBorder="1" applyAlignment="1">
      <alignment/>
    </xf>
    <xf numFmtId="4" fontId="2" fillId="11" borderId="10" xfId="0" applyNumberFormat="1" applyFont="1" applyFill="1" applyBorder="1" applyAlignment="1">
      <alignment/>
    </xf>
    <xf numFmtId="4" fontId="1" fillId="11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4" fontId="6" fillId="1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 horizontal="left"/>
    </xf>
    <xf numFmtId="0" fontId="1" fillId="34" borderId="10" xfId="0" applyFont="1" applyFill="1" applyBorder="1" applyAlignment="1">
      <alignment vertical="center" wrapText="1"/>
    </xf>
    <xf numFmtId="4" fontId="6" fillId="33" borderId="10" xfId="0" applyNumberFormat="1" applyFont="1" applyFill="1" applyBorder="1" applyAlignment="1">
      <alignment/>
    </xf>
    <xf numFmtId="2" fontId="6" fillId="34" borderId="10" xfId="0" applyNumberFormat="1" applyFont="1" applyFill="1" applyBorder="1" applyAlignment="1">
      <alignment/>
    </xf>
    <xf numFmtId="4" fontId="6" fillId="34" borderId="10" xfId="0" applyNumberFormat="1" applyFont="1" applyFill="1" applyBorder="1" applyAlignment="1">
      <alignment/>
    </xf>
    <xf numFmtId="4" fontId="50" fillId="0" borderId="10" xfId="0" applyNumberFormat="1" applyFont="1" applyBorder="1" applyAlignment="1">
      <alignment horizontal="center"/>
    </xf>
    <xf numFmtId="0" fontId="1" fillId="12" borderId="10" xfId="0" applyFont="1" applyFill="1" applyBorder="1" applyAlignment="1">
      <alignment vertical="center" wrapText="1"/>
    </xf>
    <xf numFmtId="0" fontId="0" fillId="12" borderId="10" xfId="0" applyFill="1" applyBorder="1" applyAlignment="1">
      <alignment/>
    </xf>
    <xf numFmtId="4" fontId="1" fillId="12" borderId="10" xfId="0" applyNumberFormat="1" applyFont="1" applyFill="1" applyBorder="1" applyAlignment="1">
      <alignment/>
    </xf>
    <xf numFmtId="0" fontId="1" fillId="13" borderId="10" xfId="0" applyFont="1" applyFill="1" applyBorder="1" applyAlignment="1">
      <alignment vertical="center" wrapText="1"/>
    </xf>
    <xf numFmtId="0" fontId="0" fillId="13" borderId="10" xfId="0" applyFont="1" applyFill="1" applyBorder="1" applyAlignment="1">
      <alignment/>
    </xf>
    <xf numFmtId="4" fontId="1" fillId="13" borderId="10" xfId="0" applyNumberFormat="1" applyFont="1" applyFill="1" applyBorder="1" applyAlignment="1">
      <alignment horizontal="center"/>
    </xf>
    <xf numFmtId="9" fontId="0" fillId="0" borderId="10" xfId="0" applyNumberFormat="1" applyFont="1" applyBorder="1" applyAlignment="1">
      <alignment/>
    </xf>
    <xf numFmtId="0" fontId="51" fillId="0" borderId="10" xfId="0" applyFont="1" applyFill="1" applyBorder="1" applyAlignment="1">
      <alignment vertical="center" wrapText="1"/>
    </xf>
    <xf numFmtId="0" fontId="51" fillId="0" borderId="10" xfId="0" applyFont="1" applyBorder="1" applyAlignment="1">
      <alignment/>
    </xf>
    <xf numFmtId="2" fontId="52" fillId="0" borderId="10" xfId="0" applyNumberFormat="1" applyFont="1" applyFill="1" applyBorder="1" applyAlignment="1">
      <alignment/>
    </xf>
    <xf numFmtId="0" fontId="51" fillId="0" borderId="10" xfId="0" applyFont="1" applyFill="1" applyBorder="1" applyAlignment="1">
      <alignment/>
    </xf>
    <xf numFmtId="4" fontId="52" fillId="0" borderId="10" xfId="0" applyNumberFormat="1" applyFont="1" applyFill="1" applyBorder="1" applyAlignment="1">
      <alignment/>
    </xf>
    <xf numFmtId="0" fontId="51" fillId="0" borderId="10" xfId="0" applyFont="1" applyBorder="1" applyAlignment="1">
      <alignment vertical="center" wrapText="1"/>
    </xf>
    <xf numFmtId="0" fontId="53" fillId="0" borderId="10" xfId="0" applyFont="1" applyFill="1" applyBorder="1" applyAlignment="1">
      <alignment vertical="center" wrapText="1"/>
    </xf>
    <xf numFmtId="0" fontId="53" fillId="0" borderId="10" xfId="0" applyFont="1" applyFill="1" applyBorder="1" applyAlignment="1">
      <alignment/>
    </xf>
    <xf numFmtId="4" fontId="54" fillId="0" borderId="10" xfId="0" applyNumberFormat="1" applyFont="1" applyFill="1" applyBorder="1" applyAlignment="1">
      <alignment/>
    </xf>
    <xf numFmtId="0" fontId="53" fillId="0" borderId="10" xfId="0" applyFont="1" applyBorder="1" applyAlignment="1">
      <alignment vertical="center" wrapText="1"/>
    </xf>
    <xf numFmtId="0" fontId="53" fillId="0" borderId="10" xfId="0" applyFont="1" applyBorder="1" applyAlignment="1">
      <alignment/>
    </xf>
    <xf numFmtId="0" fontId="53" fillId="0" borderId="10" xfId="0" applyFont="1" applyBorder="1" applyAlignment="1">
      <alignment wrapText="1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0"/>
  <sheetViews>
    <sheetView tabSelected="1" zoomScalePageLayoutView="0" workbookViewId="0" topLeftCell="A93">
      <selection activeCell="C21" sqref="C21"/>
    </sheetView>
  </sheetViews>
  <sheetFormatPr defaultColWidth="9.140625" defaultRowHeight="12.75"/>
  <cols>
    <col min="1" max="1" width="56.421875" style="1" customWidth="1"/>
    <col min="2" max="2" width="25.57421875" style="0" customWidth="1"/>
    <col min="3" max="3" width="23.28125" style="0" customWidth="1"/>
  </cols>
  <sheetData>
    <row r="1" spans="1:3" ht="15.75">
      <c r="A1" s="57" t="s">
        <v>0</v>
      </c>
      <c r="B1" s="57"/>
      <c r="C1" s="57"/>
    </row>
    <row r="2" spans="1:3" ht="24" customHeight="1">
      <c r="A2" s="57" t="s">
        <v>39</v>
      </c>
      <c r="B2" s="57"/>
      <c r="C2" s="57"/>
    </row>
    <row r="3" spans="1:3" ht="15.75">
      <c r="A3" s="57" t="s">
        <v>130</v>
      </c>
      <c r="B3" s="57"/>
      <c r="C3" s="57"/>
    </row>
    <row r="5" spans="2:3" ht="12.75">
      <c r="B5" s="1" t="s">
        <v>1</v>
      </c>
      <c r="C5" s="2">
        <v>3115.1</v>
      </c>
    </row>
    <row r="6" spans="2:3" ht="25.5">
      <c r="B6" s="1" t="s">
        <v>2</v>
      </c>
      <c r="C6" s="2"/>
    </row>
    <row r="7" spans="2:3" ht="12.75">
      <c r="B7" s="1" t="s">
        <v>3</v>
      </c>
      <c r="C7" s="2">
        <f>C5+C6</f>
        <v>3115.1</v>
      </c>
    </row>
    <row r="8" spans="2:3" ht="12.75">
      <c r="B8" s="1" t="s">
        <v>4</v>
      </c>
      <c r="C8">
        <v>71</v>
      </c>
    </row>
    <row r="10" spans="1:3" ht="12.75">
      <c r="A10" s="3" t="s">
        <v>5</v>
      </c>
      <c r="B10" s="4"/>
      <c r="C10" s="4"/>
    </row>
    <row r="11" spans="1:3" ht="12.75">
      <c r="A11" s="3" t="s">
        <v>6</v>
      </c>
      <c r="B11" s="4"/>
      <c r="C11" s="37">
        <v>42137.84</v>
      </c>
    </row>
    <row r="12" spans="1:3" ht="12.75">
      <c r="A12" s="3" t="s">
        <v>7</v>
      </c>
      <c r="B12" s="4"/>
      <c r="C12" s="12">
        <v>488292.72</v>
      </c>
    </row>
    <row r="13" spans="1:3" ht="12.75">
      <c r="A13" s="3" t="s">
        <v>8</v>
      </c>
      <c r="B13" s="4"/>
      <c r="C13" s="12"/>
    </row>
    <row r="14" spans="1:3" ht="12.75">
      <c r="A14" s="38" t="s">
        <v>9</v>
      </c>
      <c r="B14" s="39"/>
      <c r="C14" s="40">
        <f>SUM(C12:C13)</f>
        <v>488292.72</v>
      </c>
    </row>
    <row r="15" spans="1:3" ht="12.75">
      <c r="A15" s="3" t="s">
        <v>10</v>
      </c>
      <c r="B15" s="44"/>
      <c r="C15" s="5">
        <v>468265.38</v>
      </c>
    </row>
    <row r="16" spans="1:3" ht="12.75">
      <c r="A16" s="3" t="s">
        <v>11</v>
      </c>
      <c r="B16" s="4"/>
      <c r="C16" s="23"/>
    </row>
    <row r="17" spans="1:3" ht="12.75">
      <c r="A17" s="41" t="s">
        <v>12</v>
      </c>
      <c r="B17" s="42"/>
      <c r="C17" s="43">
        <f>SUM(C15:C16)</f>
        <v>468265.38</v>
      </c>
    </row>
    <row r="18" spans="1:3" ht="12.75">
      <c r="A18" s="14" t="s">
        <v>13</v>
      </c>
      <c r="B18" s="15"/>
      <c r="C18" s="26">
        <f>C11+C17</f>
        <v>510403.22</v>
      </c>
    </row>
    <row r="19" spans="1:3" ht="12.75">
      <c r="A19" s="3"/>
      <c r="B19" s="4"/>
      <c r="C19" s="6"/>
    </row>
    <row r="20" spans="1:3" ht="12.75">
      <c r="A20" s="3" t="s">
        <v>14</v>
      </c>
      <c r="B20" s="4"/>
      <c r="C20" s="6"/>
    </row>
    <row r="21" spans="1:3" ht="15.75">
      <c r="A21" s="30" t="s">
        <v>15</v>
      </c>
      <c r="B21" s="24"/>
      <c r="C21" s="31">
        <f>SUM(C23:C24)</f>
        <v>507929.86799999996</v>
      </c>
    </row>
    <row r="22" spans="1:3" ht="14.25">
      <c r="A22" s="7" t="s">
        <v>16</v>
      </c>
      <c r="B22" s="4"/>
      <c r="C22" s="27"/>
    </row>
    <row r="23" spans="1:3" ht="15">
      <c r="A23" s="13" t="s">
        <v>17</v>
      </c>
      <c r="B23" s="21">
        <v>0.15</v>
      </c>
      <c r="C23" s="28">
        <f>C14*0.15</f>
        <v>73243.908</v>
      </c>
    </row>
    <row r="24" spans="1:3" ht="25.5">
      <c r="A24" s="13" t="s">
        <v>25</v>
      </c>
      <c r="B24" s="17"/>
      <c r="C24" s="28">
        <f>C26+C27+C35+C38+C41+C80+C88+C97</f>
        <v>434685.95999999996</v>
      </c>
    </row>
    <row r="25" spans="1:3" ht="14.25">
      <c r="A25" s="7" t="s">
        <v>16</v>
      </c>
      <c r="B25" s="4"/>
      <c r="C25" s="27"/>
    </row>
    <row r="26" spans="1:3" ht="15">
      <c r="A26" s="8" t="s">
        <v>36</v>
      </c>
      <c r="B26" s="32">
        <v>0.01</v>
      </c>
      <c r="C26" s="34">
        <v>4879.19</v>
      </c>
    </row>
    <row r="27" spans="1:3" ht="15">
      <c r="A27" s="8" t="s">
        <v>18</v>
      </c>
      <c r="B27" s="4"/>
      <c r="C27" s="34">
        <f>SUM(C28:C34)</f>
        <v>72922.82</v>
      </c>
    </row>
    <row r="28" spans="1:3" ht="14.25">
      <c r="A28" s="9" t="s">
        <v>38</v>
      </c>
      <c r="B28" s="10"/>
      <c r="C28" s="29"/>
    </row>
    <row r="29" spans="1:3" ht="14.25">
      <c r="A29" s="9" t="s">
        <v>35</v>
      </c>
      <c r="B29" s="18" t="s">
        <v>31</v>
      </c>
      <c r="C29" s="29">
        <v>360</v>
      </c>
    </row>
    <row r="30" spans="1:3" ht="14.25">
      <c r="A30" s="54" t="s">
        <v>26</v>
      </c>
      <c r="B30" s="55" t="s">
        <v>70</v>
      </c>
      <c r="C30" s="53">
        <v>822.28</v>
      </c>
    </row>
    <row r="31" spans="1:3" ht="14.25">
      <c r="A31" s="54" t="s">
        <v>101</v>
      </c>
      <c r="B31" s="55" t="s">
        <v>102</v>
      </c>
      <c r="C31" s="53">
        <v>807.54</v>
      </c>
    </row>
    <row r="32" spans="1:3" ht="14.25">
      <c r="A32" s="54" t="s">
        <v>122</v>
      </c>
      <c r="B32" s="55" t="s">
        <v>123</v>
      </c>
      <c r="C32" s="53">
        <v>5989.2</v>
      </c>
    </row>
    <row r="33" spans="1:3" ht="14.25" customHeight="1">
      <c r="A33" s="54" t="s">
        <v>148</v>
      </c>
      <c r="B33" s="56" t="s">
        <v>63</v>
      </c>
      <c r="C33" s="53">
        <v>60235</v>
      </c>
    </row>
    <row r="34" spans="1:4" ht="14.25">
      <c r="A34" s="16" t="s">
        <v>83</v>
      </c>
      <c r="B34" s="18" t="s">
        <v>82</v>
      </c>
      <c r="C34" s="29">
        <v>4708.8</v>
      </c>
      <c r="D34">
        <v>2200</v>
      </c>
    </row>
    <row r="35" spans="1:3" ht="15">
      <c r="A35" s="8" t="s">
        <v>19</v>
      </c>
      <c r="B35" s="4"/>
      <c r="C35" s="34">
        <f>SUM(C36+C37)</f>
        <v>129366.72</v>
      </c>
    </row>
    <row r="36" spans="1:3" ht="25.5">
      <c r="A36" s="54" t="s">
        <v>147</v>
      </c>
      <c r="B36" s="55" t="s">
        <v>62</v>
      </c>
      <c r="C36" s="53">
        <v>129366.72</v>
      </c>
    </row>
    <row r="37" spans="1:3" ht="14.25">
      <c r="A37" s="16" t="s">
        <v>27</v>
      </c>
      <c r="B37" s="4"/>
      <c r="C37" s="29"/>
    </row>
    <row r="38" spans="1:3" ht="15">
      <c r="A38" s="8" t="s">
        <v>20</v>
      </c>
      <c r="B38" s="4"/>
      <c r="C38" s="34">
        <f>SUM(C39+C40)</f>
        <v>21600</v>
      </c>
    </row>
    <row r="39" spans="1:3" ht="14.25">
      <c r="A39" s="16" t="s">
        <v>28</v>
      </c>
      <c r="B39" s="18" t="s">
        <v>40</v>
      </c>
      <c r="C39" s="29">
        <v>21600</v>
      </c>
    </row>
    <row r="40" spans="1:3" ht="14.25">
      <c r="A40" s="16" t="s">
        <v>29</v>
      </c>
      <c r="B40" s="4"/>
      <c r="C40" s="29"/>
    </row>
    <row r="41" spans="1:3" ht="25.5">
      <c r="A41" s="8" t="s">
        <v>30</v>
      </c>
      <c r="B41" s="4"/>
      <c r="C41" s="34">
        <f>SUM(C42:C79)</f>
        <v>90635.02</v>
      </c>
    </row>
    <row r="42" spans="1:3" s="11" customFormat="1" ht="25.5">
      <c r="A42" s="51" t="s">
        <v>105</v>
      </c>
      <c r="B42" s="52" t="s">
        <v>106</v>
      </c>
      <c r="C42" s="53">
        <v>3450</v>
      </c>
    </row>
    <row r="43" spans="1:3" s="11" customFormat="1" ht="14.25">
      <c r="A43" s="51" t="s">
        <v>117</v>
      </c>
      <c r="B43" s="52" t="s">
        <v>110</v>
      </c>
      <c r="C43" s="53">
        <v>3375</v>
      </c>
    </row>
    <row r="44" spans="1:3" s="11" customFormat="1" ht="14.25">
      <c r="A44" s="51" t="s">
        <v>153</v>
      </c>
      <c r="B44" s="52" t="s">
        <v>154</v>
      </c>
      <c r="C44" s="53">
        <v>2280</v>
      </c>
    </row>
    <row r="45" spans="1:3" s="11" customFormat="1" ht="14.25">
      <c r="A45" s="51" t="s">
        <v>47</v>
      </c>
      <c r="B45" s="52" t="s">
        <v>48</v>
      </c>
      <c r="C45" s="53">
        <v>900</v>
      </c>
    </row>
    <row r="46" spans="1:3" s="11" customFormat="1" ht="14.25">
      <c r="A46" s="51" t="s">
        <v>49</v>
      </c>
      <c r="B46" s="52" t="s">
        <v>50</v>
      </c>
      <c r="C46" s="53">
        <v>675</v>
      </c>
    </row>
    <row r="47" spans="1:3" s="11" customFormat="1" ht="25.5">
      <c r="A47" s="51" t="s">
        <v>51</v>
      </c>
      <c r="B47" s="52" t="s">
        <v>52</v>
      </c>
      <c r="C47" s="53">
        <v>225</v>
      </c>
    </row>
    <row r="48" spans="1:3" s="11" customFormat="1" ht="14.25">
      <c r="A48" s="51" t="s">
        <v>53</v>
      </c>
      <c r="B48" s="52" t="s">
        <v>54</v>
      </c>
      <c r="C48" s="53">
        <v>450</v>
      </c>
    </row>
    <row r="49" spans="1:3" s="11" customFormat="1" ht="25.5">
      <c r="A49" s="51" t="s">
        <v>45</v>
      </c>
      <c r="B49" s="52" t="s">
        <v>46</v>
      </c>
      <c r="C49" s="53">
        <v>955</v>
      </c>
    </row>
    <row r="50" spans="1:3" s="11" customFormat="1" ht="14.25">
      <c r="A50" s="45" t="s">
        <v>68</v>
      </c>
      <c r="B50" s="48" t="s">
        <v>67</v>
      </c>
      <c r="C50" s="49">
        <v>3958.5</v>
      </c>
    </row>
    <row r="51" spans="1:3" s="11" customFormat="1" ht="14.25">
      <c r="A51" s="51" t="s">
        <v>55</v>
      </c>
      <c r="B51" s="52" t="s">
        <v>52</v>
      </c>
      <c r="C51" s="53">
        <v>1215</v>
      </c>
    </row>
    <row r="52" spans="1:3" s="11" customFormat="1" ht="14.25">
      <c r="A52" s="51" t="s">
        <v>151</v>
      </c>
      <c r="B52" s="52" t="s">
        <v>52</v>
      </c>
      <c r="C52" s="53">
        <v>5800</v>
      </c>
    </row>
    <row r="53" spans="1:3" s="11" customFormat="1" ht="25.5">
      <c r="A53" s="51" t="s">
        <v>57</v>
      </c>
      <c r="B53" s="52" t="s">
        <v>58</v>
      </c>
      <c r="C53" s="53">
        <v>1400</v>
      </c>
    </row>
    <row r="54" spans="1:3" s="11" customFormat="1" ht="14.25">
      <c r="A54" s="51" t="s">
        <v>59</v>
      </c>
      <c r="B54" s="52" t="s">
        <v>61</v>
      </c>
      <c r="C54" s="53">
        <v>3007</v>
      </c>
    </row>
    <row r="55" spans="1:3" s="11" customFormat="1" ht="14.25">
      <c r="A55" s="45" t="s">
        <v>71</v>
      </c>
      <c r="B55" s="48" t="s">
        <v>72</v>
      </c>
      <c r="C55" s="49">
        <v>1569.52</v>
      </c>
    </row>
    <row r="56" spans="1:3" s="11" customFormat="1" ht="14.25">
      <c r="A56" s="51" t="s">
        <v>73</v>
      </c>
      <c r="B56" s="52" t="s">
        <v>74</v>
      </c>
      <c r="C56" s="53">
        <v>900</v>
      </c>
    </row>
    <row r="57" spans="1:3" s="11" customFormat="1" ht="14.25">
      <c r="A57" s="51" t="s">
        <v>75</v>
      </c>
      <c r="B57" s="52" t="s">
        <v>76</v>
      </c>
      <c r="C57" s="53">
        <v>450</v>
      </c>
    </row>
    <row r="58" spans="1:3" s="11" customFormat="1" ht="14.25">
      <c r="A58" s="51" t="s">
        <v>78</v>
      </c>
      <c r="B58" s="52" t="s">
        <v>77</v>
      </c>
      <c r="C58" s="53">
        <v>450</v>
      </c>
    </row>
    <row r="59" spans="1:3" s="11" customFormat="1" ht="14.25">
      <c r="A59" s="45" t="s">
        <v>79</v>
      </c>
      <c r="B59" s="48" t="s">
        <v>80</v>
      </c>
      <c r="C59" s="49">
        <v>1052</v>
      </c>
    </row>
    <row r="60" spans="1:3" s="11" customFormat="1" ht="14.25">
      <c r="A60" s="51" t="s">
        <v>108</v>
      </c>
      <c r="B60" s="52" t="s">
        <v>89</v>
      </c>
      <c r="C60" s="53">
        <v>17730</v>
      </c>
    </row>
    <row r="61" spans="1:3" s="11" customFormat="1" ht="14.25">
      <c r="A61" s="51" t="s">
        <v>85</v>
      </c>
      <c r="B61" s="52" t="s">
        <v>86</v>
      </c>
      <c r="C61" s="53">
        <v>1175</v>
      </c>
    </row>
    <row r="62" spans="1:3" s="11" customFormat="1" ht="14.25">
      <c r="A62" s="51" t="s">
        <v>87</v>
      </c>
      <c r="B62" s="52" t="s">
        <v>84</v>
      </c>
      <c r="C62" s="53">
        <v>475</v>
      </c>
    </row>
    <row r="63" spans="1:3" s="11" customFormat="1" ht="14.25">
      <c r="A63" s="51" t="s">
        <v>152</v>
      </c>
      <c r="B63" s="52" t="s">
        <v>88</v>
      </c>
      <c r="C63" s="49">
        <v>8661</v>
      </c>
    </row>
    <row r="64" spans="1:3" s="11" customFormat="1" ht="14.25">
      <c r="A64" s="51" t="s">
        <v>91</v>
      </c>
      <c r="B64" s="52" t="s">
        <v>92</v>
      </c>
      <c r="C64" s="53">
        <v>900</v>
      </c>
    </row>
    <row r="65" spans="1:3" s="11" customFormat="1" ht="14.25">
      <c r="A65" s="51" t="s">
        <v>94</v>
      </c>
      <c r="B65" s="52" t="s">
        <v>93</v>
      </c>
      <c r="C65" s="53">
        <v>225</v>
      </c>
    </row>
    <row r="66" spans="1:3" s="11" customFormat="1" ht="25.5">
      <c r="A66" s="51" t="s">
        <v>95</v>
      </c>
      <c r="B66" s="52" t="s">
        <v>96</v>
      </c>
      <c r="C66" s="53">
        <v>3175</v>
      </c>
    </row>
    <row r="67" spans="1:3" s="11" customFormat="1" ht="14.25">
      <c r="A67" s="51" t="s">
        <v>97</v>
      </c>
      <c r="B67" s="52" t="s">
        <v>98</v>
      </c>
      <c r="C67" s="53">
        <v>900</v>
      </c>
    </row>
    <row r="68" spans="1:3" s="11" customFormat="1" ht="14.25">
      <c r="A68" s="51" t="s">
        <v>99</v>
      </c>
      <c r="B68" s="52" t="s">
        <v>100</v>
      </c>
      <c r="C68" s="53">
        <v>5609</v>
      </c>
    </row>
    <row r="69" spans="1:3" s="11" customFormat="1" ht="14.25">
      <c r="A69" s="51" t="s">
        <v>111</v>
      </c>
      <c r="B69" s="52" t="s">
        <v>112</v>
      </c>
      <c r="C69" s="53">
        <v>450</v>
      </c>
    </row>
    <row r="70" spans="1:3" s="11" customFormat="1" ht="14.25">
      <c r="A70" s="51" t="s">
        <v>113</v>
      </c>
      <c r="B70" s="52" t="s">
        <v>114</v>
      </c>
      <c r="C70" s="53">
        <v>1660</v>
      </c>
    </row>
    <row r="71" spans="1:3" s="11" customFormat="1" ht="14.25">
      <c r="A71" s="51" t="s">
        <v>73</v>
      </c>
      <c r="B71" s="52" t="s">
        <v>115</v>
      </c>
      <c r="C71" s="53">
        <v>450</v>
      </c>
    </row>
    <row r="72" spans="1:3" s="11" customFormat="1" ht="14.25">
      <c r="A72" s="51" t="s">
        <v>116</v>
      </c>
      <c r="B72" s="52" t="s">
        <v>115</v>
      </c>
      <c r="C72" s="53">
        <v>225</v>
      </c>
    </row>
    <row r="73" spans="1:3" s="11" customFormat="1" ht="14.25">
      <c r="A73" s="51" t="s">
        <v>56</v>
      </c>
      <c r="B73" s="52" t="s">
        <v>129</v>
      </c>
      <c r="C73" s="53">
        <v>10025</v>
      </c>
    </row>
    <row r="74" spans="1:3" s="11" customFormat="1" ht="14.25">
      <c r="A74" s="51" t="s">
        <v>73</v>
      </c>
      <c r="B74" s="52" t="s">
        <v>124</v>
      </c>
      <c r="C74" s="53">
        <v>900</v>
      </c>
    </row>
    <row r="75" spans="1:3" s="11" customFormat="1" ht="14.25">
      <c r="A75" s="51" t="s">
        <v>125</v>
      </c>
      <c r="B75" s="52" t="s">
        <v>126</v>
      </c>
      <c r="C75" s="53">
        <v>225</v>
      </c>
    </row>
    <row r="76" spans="1:3" s="11" customFormat="1" ht="14.25">
      <c r="A76" s="51" t="s">
        <v>127</v>
      </c>
      <c r="B76" s="52" t="s">
        <v>128</v>
      </c>
      <c r="C76" s="53">
        <v>3085</v>
      </c>
    </row>
    <row r="77" spans="1:3" s="11" customFormat="1" ht="14.25">
      <c r="A77" s="45" t="s">
        <v>139</v>
      </c>
      <c r="B77" s="48" t="s">
        <v>138</v>
      </c>
      <c r="C77" s="49">
        <v>478</v>
      </c>
    </row>
    <row r="78" spans="1:3" s="11" customFormat="1" ht="14.25">
      <c r="A78" s="51" t="s">
        <v>141</v>
      </c>
      <c r="B78" s="52" t="s">
        <v>142</v>
      </c>
      <c r="C78" s="53">
        <v>825</v>
      </c>
    </row>
    <row r="79" spans="1:3" s="11" customFormat="1" ht="14.25">
      <c r="A79" s="51" t="s">
        <v>143</v>
      </c>
      <c r="B79" s="52" t="s">
        <v>144</v>
      </c>
      <c r="C79" s="53">
        <v>1350</v>
      </c>
    </row>
    <row r="80" spans="1:3" ht="15">
      <c r="A80" s="8" t="s">
        <v>37</v>
      </c>
      <c r="B80" s="18"/>
      <c r="C80" s="34">
        <f>SUM(C81:C87)</f>
        <v>106835.61</v>
      </c>
    </row>
    <row r="81" spans="1:3" ht="14.25">
      <c r="A81" s="45" t="s">
        <v>132</v>
      </c>
      <c r="B81" s="48" t="s">
        <v>133</v>
      </c>
      <c r="C81" s="49">
        <v>9314.61</v>
      </c>
    </row>
    <row r="82" spans="1:3" ht="14.25">
      <c r="A82" s="16" t="s">
        <v>41</v>
      </c>
      <c r="B82" s="4" t="s">
        <v>42</v>
      </c>
      <c r="C82" s="29">
        <v>260</v>
      </c>
    </row>
    <row r="83" spans="1:3" ht="14.25">
      <c r="A83" s="16" t="s">
        <v>43</v>
      </c>
      <c r="B83" s="4" t="s">
        <v>44</v>
      </c>
      <c r="C83" s="29">
        <v>180</v>
      </c>
    </row>
    <row r="84" spans="1:3" ht="14.25">
      <c r="A84" s="54" t="s">
        <v>60</v>
      </c>
      <c r="B84" s="55" t="s">
        <v>44</v>
      </c>
      <c r="C84" s="53">
        <v>247</v>
      </c>
    </row>
    <row r="85" spans="1:3" ht="14.25">
      <c r="A85" s="54" t="s">
        <v>145</v>
      </c>
      <c r="B85" s="55" t="s">
        <v>146</v>
      </c>
      <c r="C85" s="53">
        <v>135</v>
      </c>
    </row>
    <row r="86" spans="1:3" ht="14.25">
      <c r="A86" s="50" t="s">
        <v>37</v>
      </c>
      <c r="B86" s="46" t="s">
        <v>138</v>
      </c>
      <c r="C86" s="49">
        <v>900</v>
      </c>
    </row>
    <row r="87" spans="1:3" ht="14.25">
      <c r="A87" s="50" t="s">
        <v>37</v>
      </c>
      <c r="B87" s="46" t="s">
        <v>140</v>
      </c>
      <c r="C87" s="49">
        <v>95799</v>
      </c>
    </row>
    <row r="88" spans="1:3" ht="15">
      <c r="A88" s="8" t="s">
        <v>64</v>
      </c>
      <c r="B88" s="18"/>
      <c r="C88" s="35">
        <f>SUM(C89:C96)</f>
        <v>6924.1</v>
      </c>
    </row>
    <row r="89" spans="1:3" ht="14.25">
      <c r="A89" s="45" t="s">
        <v>65</v>
      </c>
      <c r="B89" s="46" t="s">
        <v>66</v>
      </c>
      <c r="C89" s="47">
        <v>90</v>
      </c>
    </row>
    <row r="90" spans="1:3" ht="14.25">
      <c r="A90" s="50" t="s">
        <v>69</v>
      </c>
      <c r="B90" s="46" t="s">
        <v>52</v>
      </c>
      <c r="C90" s="49">
        <v>177.6</v>
      </c>
    </row>
    <row r="91" spans="1:3" ht="14.25">
      <c r="A91" s="50" t="s">
        <v>134</v>
      </c>
      <c r="B91" s="46" t="s">
        <v>135</v>
      </c>
      <c r="C91" s="49">
        <v>593</v>
      </c>
    </row>
    <row r="92" spans="1:3" ht="14.25">
      <c r="A92" s="50" t="s">
        <v>81</v>
      </c>
      <c r="B92" s="46" t="s">
        <v>82</v>
      </c>
      <c r="C92" s="49">
        <v>187.5</v>
      </c>
    </row>
    <row r="93" spans="1:3" ht="25.5">
      <c r="A93" s="50" t="s">
        <v>137</v>
      </c>
      <c r="B93" s="46" t="s">
        <v>136</v>
      </c>
      <c r="C93" s="49">
        <v>457.5</v>
      </c>
    </row>
    <row r="94" spans="1:3" ht="14.25">
      <c r="A94" s="54" t="s">
        <v>149</v>
      </c>
      <c r="B94" s="55" t="s">
        <v>109</v>
      </c>
      <c r="C94" s="53">
        <v>4382.5</v>
      </c>
    </row>
    <row r="95" spans="1:3" ht="14.25">
      <c r="A95" s="50" t="s">
        <v>120</v>
      </c>
      <c r="B95" s="46" t="s">
        <v>121</v>
      </c>
      <c r="C95" s="49">
        <v>1000</v>
      </c>
    </row>
    <row r="96" spans="1:3" ht="14.25">
      <c r="A96" s="50" t="s">
        <v>150</v>
      </c>
      <c r="B96" s="46" t="s">
        <v>138</v>
      </c>
      <c r="C96" s="49">
        <v>36</v>
      </c>
    </row>
    <row r="97" spans="1:3" ht="15">
      <c r="A97" s="33" t="s">
        <v>90</v>
      </c>
      <c r="B97" s="18"/>
      <c r="C97" s="36">
        <f>SUM(C98:C100)</f>
        <v>1522.5</v>
      </c>
    </row>
    <row r="98" spans="1:3" ht="14.25">
      <c r="A98" s="50" t="s">
        <v>103</v>
      </c>
      <c r="B98" s="46" t="s">
        <v>104</v>
      </c>
      <c r="C98" s="49">
        <v>457.5</v>
      </c>
    </row>
    <row r="99" spans="1:3" ht="14.25">
      <c r="A99" s="50" t="s">
        <v>107</v>
      </c>
      <c r="B99" s="46" t="s">
        <v>112</v>
      </c>
      <c r="C99" s="49">
        <v>850</v>
      </c>
    </row>
    <row r="100" spans="1:3" ht="14.25">
      <c r="A100" s="50" t="s">
        <v>119</v>
      </c>
      <c r="B100" s="46" t="s">
        <v>118</v>
      </c>
      <c r="C100" s="49">
        <v>215</v>
      </c>
    </row>
    <row r="101" spans="1:3" ht="38.25">
      <c r="A101" s="14" t="s">
        <v>131</v>
      </c>
      <c r="B101" s="22"/>
      <c r="C101" s="25">
        <f>C18-C21</f>
        <v>2473.3520000000135</v>
      </c>
    </row>
    <row r="103" spans="1:3" ht="12.75">
      <c r="A103" s="19" t="s">
        <v>32</v>
      </c>
      <c r="C103" s="20" t="s">
        <v>33</v>
      </c>
    </row>
    <row r="105" ht="12.75">
      <c r="A105" s="1" t="s">
        <v>21</v>
      </c>
    </row>
    <row r="106" spans="1:3" ht="12.75">
      <c r="A106" s="1" t="s">
        <v>22</v>
      </c>
      <c r="C106" t="s">
        <v>34</v>
      </c>
    </row>
    <row r="107" ht="12.75">
      <c r="C107" t="s">
        <v>23</v>
      </c>
    </row>
    <row r="110" ht="12.75">
      <c r="C110" t="s">
        <v>24</v>
      </c>
    </row>
  </sheetData>
  <sheetProtection/>
  <mergeCells count="3">
    <mergeCell ref="A1:C1"/>
    <mergeCell ref="A2:C2"/>
    <mergeCell ref="A3:C3"/>
  </mergeCells>
  <printOptions/>
  <pageMargins left="0.9448818897637796" right="0.1968503937007874" top="0.3937007874015748" bottom="0.3937007874015748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2014-02-13T13:54:13Z</cp:lastPrinted>
  <dcterms:created xsi:type="dcterms:W3CDTF">1996-10-08T23:32:33Z</dcterms:created>
  <dcterms:modified xsi:type="dcterms:W3CDTF">2014-03-18T05:46:42Z</dcterms:modified>
  <cp:category/>
  <cp:version/>
  <cp:contentType/>
  <cp:contentStatus/>
</cp:coreProperties>
</file>